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تكاليف الإجمالية" sheetId="1" r:id="rId4"/>
    <sheet state="visible" name="التسعير" sheetId="2" r:id="rId5"/>
    <sheet state="visible" name="المنافسين" sheetId="3" r:id="rId6"/>
  </sheets>
  <definedNames/>
  <calcPr/>
  <extLst>
    <ext uri="GoogleSheetsCustomDataVersion1">
      <go:sheetsCustomData xmlns:go="http://customooxmlschemas.google.com/" r:id="rId7" roundtripDataSignature="AMtx7mhsyfovR61CpL0dMAARDsYrX98xfw=="/>
    </ext>
  </extLst>
</workbook>
</file>

<file path=xl/sharedStrings.xml><?xml version="1.0" encoding="utf-8"?>
<sst xmlns="http://schemas.openxmlformats.org/spreadsheetml/2006/main" count="103" uniqueCount="71">
  <si>
    <t>التكلفة المباشرة للمنتجات</t>
  </si>
  <si>
    <t>تكاليف غير مباشرة</t>
  </si>
  <si>
    <t>مصاريف تشغيل شهرية</t>
  </si>
  <si>
    <t>تكاليف التسويق المتوقعة</t>
  </si>
  <si>
    <t>تكلفة شحن الطلب الواحد</t>
  </si>
  <si>
    <t>فاتورة 1</t>
  </si>
  <si>
    <t>الشحن</t>
  </si>
  <si>
    <t>رواتب</t>
  </si>
  <si>
    <t>فاتورة 2</t>
  </si>
  <si>
    <t>الفحص</t>
  </si>
  <si>
    <t>اشتراكات</t>
  </si>
  <si>
    <t>نسبة الربح المطلوبة</t>
  </si>
  <si>
    <t>هامش الخصومات</t>
  </si>
  <si>
    <t>فاتورة 3</t>
  </si>
  <si>
    <t>تأمين</t>
  </si>
  <si>
    <t>إهلاك</t>
  </si>
  <si>
    <t>تغليف وبراند</t>
  </si>
  <si>
    <t>نت</t>
  </si>
  <si>
    <t>عدد الأشهر المتوقع لبيع البضاعة</t>
  </si>
  <si>
    <t>كهرباء</t>
  </si>
  <si>
    <t>اجمالي مصاريف شهرية</t>
  </si>
  <si>
    <t>نسبة المصاريف الشهرية</t>
  </si>
  <si>
    <t>نسبة التكاليف الغير مباشرة</t>
  </si>
  <si>
    <t>مجموع</t>
  </si>
  <si>
    <t>اسم المنتج</t>
  </si>
  <si>
    <t>سعر الشراء</t>
  </si>
  <si>
    <t>التكلفة الفعلية</t>
  </si>
  <si>
    <t>تكلفة التسويق</t>
  </si>
  <si>
    <t>تكلفة التوصيل</t>
  </si>
  <si>
    <t>سعر البيع النهائي</t>
  </si>
  <si>
    <t>سعر البيع النهائي مع هامش الخصومات</t>
  </si>
  <si>
    <t>أقل ربح متوقع</t>
  </si>
  <si>
    <t>منتج 1</t>
  </si>
  <si>
    <t>منتج 2</t>
  </si>
  <si>
    <t>منتج 3</t>
  </si>
  <si>
    <t>منتج 4</t>
  </si>
  <si>
    <t>منتج 5</t>
  </si>
  <si>
    <t>منتج 6</t>
  </si>
  <si>
    <t>منتج 7</t>
  </si>
  <si>
    <t>منتج 8</t>
  </si>
  <si>
    <t>منتج 9</t>
  </si>
  <si>
    <t>منتج 10</t>
  </si>
  <si>
    <t>منتج 11</t>
  </si>
  <si>
    <t>منتج 12</t>
  </si>
  <si>
    <t>منتج 13</t>
  </si>
  <si>
    <t>منتج 14</t>
  </si>
  <si>
    <t>منتج 15</t>
  </si>
  <si>
    <t>منتج 16</t>
  </si>
  <si>
    <t>منتج 17</t>
  </si>
  <si>
    <t>منتج 18</t>
  </si>
  <si>
    <t>منتج 19</t>
  </si>
  <si>
    <t>منتج 20</t>
  </si>
  <si>
    <t>منتج 21</t>
  </si>
  <si>
    <t>منتج 22</t>
  </si>
  <si>
    <t>منتج 23</t>
  </si>
  <si>
    <t>منتج 24</t>
  </si>
  <si>
    <t>منتج 25</t>
  </si>
  <si>
    <t>منتج 26</t>
  </si>
  <si>
    <t>منتج 27</t>
  </si>
  <si>
    <t>منتج 28</t>
  </si>
  <si>
    <t>منتج 29</t>
  </si>
  <si>
    <t>منتج 30</t>
  </si>
  <si>
    <t>منتج 31</t>
  </si>
  <si>
    <t>منتج 32</t>
  </si>
  <si>
    <t>منتج 33</t>
  </si>
  <si>
    <t>سعر المبيع</t>
  </si>
  <si>
    <t>سعر المنافس 1</t>
  </si>
  <si>
    <t>سعر المنافس 2</t>
  </si>
  <si>
    <t>سعر المنافس 3</t>
  </si>
  <si>
    <t>سعر المنافس 4</t>
  </si>
  <si>
    <t>متوسط أسعار المنافسين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</si>
</sst>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9">
    <font>
      <sz val="11.0"/>
      <color theme="1"/>
      <name val="Calibri"/>
      <scheme val="minor"/>
    </font>
    <font>
      <sz val="16.0"/>
      <color theme="0"/>
      <name val="Calibri"/>
    </font>
    <font/>
    <font>
      <sz val="16.0"/>
      <color theme="1"/>
      <name val="Calibri"/>
    </font>
    <font>
      <sz val="14.0"/>
      <color theme="0"/>
      <name val="Calibri"/>
    </font>
    <font>
      <sz val="11.0"/>
      <color theme="1"/>
      <name val="Calibri"/>
    </font>
    <font>
      <sz val="14.0"/>
      <color rgb="FF000000"/>
      <name val="Calibri"/>
    </font>
    <font>
      <sz val="14.0"/>
      <color theme="1"/>
      <name val="Calibri"/>
    </font>
    <font>
      <sz val="14.0"/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71616"/>
        <bgColor rgb="FF171616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theme="1"/>
        <bgColor theme="1"/>
      </patternFill>
    </fill>
    <fill>
      <patternFill patternType="solid">
        <fgColor rgb="FF0070C0"/>
        <bgColor rgb="FF0070C0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/>
      <right/>
      <top/>
      <bottom/>
    </border>
    <border>
      <right style="thin">
        <color theme="1"/>
      </right>
    </border>
    <border>
      <bottom style="thin">
        <color theme="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0" fillId="0" fontId="3" numFmtId="0" xfId="0" applyAlignment="1" applyFont="1">
      <alignment horizontal="center" vertical="center"/>
    </xf>
    <xf borderId="3" fillId="2" fontId="1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vertical="center"/>
    </xf>
    <xf borderId="3" fillId="0" fontId="3" numFmtId="9" xfId="0" applyAlignment="1" applyBorder="1" applyFont="1" applyNumberFormat="1">
      <alignment horizontal="center" vertical="center"/>
    </xf>
    <xf borderId="3" fillId="3" fontId="3" numFmtId="0" xfId="0" applyAlignment="1" applyBorder="1" applyFill="1" applyFont="1">
      <alignment horizontal="center" vertical="center"/>
    </xf>
    <xf borderId="3" fillId="3" fontId="3" numFmtId="10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readingOrder="0" vertical="center"/>
    </xf>
    <xf borderId="5" fillId="2" fontId="1" numFmtId="0" xfId="0" applyAlignment="1" applyBorder="1" applyFont="1">
      <alignment horizontal="center" readingOrder="0" vertical="center"/>
    </xf>
    <xf borderId="6" fillId="4" fontId="3" numFmtId="0" xfId="0" applyAlignment="1" applyBorder="1" applyFill="1" applyFont="1">
      <alignment horizontal="center" readingOrder="0" vertical="center"/>
    </xf>
    <xf borderId="6" fillId="4" fontId="3" numFmtId="0" xfId="0" applyAlignment="1" applyBorder="1" applyFont="1">
      <alignment horizontal="center" vertical="center"/>
    </xf>
    <xf borderId="7" fillId="3" fontId="3" numFmtId="164" xfId="0" applyAlignment="1" applyBorder="1" applyFont="1" applyNumberFormat="1">
      <alignment horizontal="center" vertical="center"/>
    </xf>
    <xf borderId="7" fillId="5" fontId="3" numFmtId="164" xfId="0" applyAlignment="1" applyBorder="1" applyFill="1" applyFont="1" applyNumberFormat="1">
      <alignment horizontal="center" vertical="center"/>
    </xf>
    <xf borderId="7" fillId="4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5" fillId="6" fontId="4" numFmtId="0" xfId="0" applyAlignment="1" applyBorder="1" applyFill="1" applyFont="1">
      <alignment horizontal="center" readingOrder="0" vertic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7" fillId="5" fontId="7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7" fillId="7" fontId="8" numFmtId="0" xfId="0" applyAlignment="1" applyBorder="1" applyFill="1" applyFont="1">
      <alignment horizontal="center"/>
    </xf>
    <xf borderId="9" fillId="0" fontId="5" numFmtId="0" xfId="0" applyAlignment="1" applyBorder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التسعير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H34" displayName="Table_1" id="1">
  <tableColumns count="8">
    <tableColumn name="اسم المنتج" id="1"/>
    <tableColumn name="سعر الشراء" id="2"/>
    <tableColumn name="التكلفة الفعلية" id="3"/>
    <tableColumn name="تكلفة التسويق" id="4"/>
    <tableColumn name="تكلفة التوصيل" id="5"/>
    <tableColumn name="سعر البيع النهائي" id="6"/>
    <tableColumn name="سعر البيع النهائي مع هامش الخصومات" id="7"/>
    <tableColumn name="أقل ربح متوقع" id="8"/>
  </tableColumns>
  <tableStyleInfo name="التسعير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20.57"/>
    <col customWidth="1" min="2" max="2" width="16.57"/>
    <col customWidth="1" min="3" max="3" width="2.29"/>
    <col customWidth="1" min="4" max="4" width="23.14"/>
    <col customWidth="1" min="5" max="5" width="15.71"/>
    <col customWidth="1" min="6" max="6" width="2.43"/>
    <col customWidth="1" min="7" max="7" width="18.0"/>
    <col customWidth="1" min="8" max="8" width="19.71"/>
    <col customWidth="1" min="9" max="9" width="2.71"/>
    <col customWidth="1" min="10" max="10" width="33.57"/>
    <col customWidth="1" min="11" max="11" width="2.71"/>
    <col customWidth="1" min="12" max="12" width="28.14"/>
    <col customWidth="1" min="13" max="26" width="22.14"/>
  </cols>
  <sheetData>
    <row r="1" ht="26.25" customHeight="1">
      <c r="A1" s="1" t="s">
        <v>0</v>
      </c>
      <c r="B1" s="2"/>
      <c r="C1" s="3"/>
      <c r="D1" s="1" t="s">
        <v>1</v>
      </c>
      <c r="E1" s="2"/>
      <c r="F1" s="3"/>
      <c r="G1" s="1" t="s">
        <v>2</v>
      </c>
      <c r="H1" s="2"/>
      <c r="I1" s="3"/>
      <c r="J1" s="4" t="s">
        <v>3</v>
      </c>
      <c r="K1" s="3"/>
      <c r="L1" s="4" t="s">
        <v>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75" customHeight="1">
      <c r="A2" s="5" t="s">
        <v>5</v>
      </c>
      <c r="B2" s="6">
        <v>1500.0</v>
      </c>
      <c r="C2" s="3"/>
      <c r="D2" s="5" t="s">
        <v>6</v>
      </c>
      <c r="E2" s="6">
        <v>1500.0</v>
      </c>
      <c r="F2" s="3"/>
      <c r="G2" s="5" t="s">
        <v>7</v>
      </c>
      <c r="H2" s="6">
        <v>600.0</v>
      </c>
      <c r="I2" s="3"/>
      <c r="J2" s="7">
        <v>1.0</v>
      </c>
      <c r="K2" s="3"/>
      <c r="L2" s="6">
        <v>7.0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5.5" customHeight="1">
      <c r="A3" s="5" t="s">
        <v>8</v>
      </c>
      <c r="B3" s="6">
        <v>1000.0</v>
      </c>
      <c r="C3" s="3"/>
      <c r="D3" s="5" t="s">
        <v>9</v>
      </c>
      <c r="E3" s="6">
        <v>200.0</v>
      </c>
      <c r="F3" s="3"/>
      <c r="G3" s="5" t="s">
        <v>10</v>
      </c>
      <c r="H3" s="6">
        <v>60.0</v>
      </c>
      <c r="I3" s="3"/>
      <c r="J3" s="4" t="s">
        <v>11</v>
      </c>
      <c r="K3" s="3"/>
      <c r="L3" s="4" t="s">
        <v>12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7.75" customHeight="1">
      <c r="A4" s="5" t="s">
        <v>13</v>
      </c>
      <c r="B4" s="6"/>
      <c r="C4" s="3"/>
      <c r="D4" s="5" t="s">
        <v>14</v>
      </c>
      <c r="E4" s="6">
        <v>50.0</v>
      </c>
      <c r="F4" s="3"/>
      <c r="G4" s="5" t="s">
        <v>15</v>
      </c>
      <c r="H4" s="6">
        <v>50.0</v>
      </c>
      <c r="I4" s="3"/>
      <c r="J4" s="7">
        <v>1.5</v>
      </c>
      <c r="K4" s="3"/>
      <c r="L4" s="7">
        <v>0.25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8.5" customHeight="1">
      <c r="A5" s="6"/>
      <c r="B5" s="6"/>
      <c r="C5" s="3"/>
      <c r="D5" s="5" t="s">
        <v>16</v>
      </c>
      <c r="E5" s="6">
        <v>100.0</v>
      </c>
      <c r="F5" s="3"/>
      <c r="G5" s="5" t="s">
        <v>17</v>
      </c>
      <c r="H5" s="6">
        <v>30.0</v>
      </c>
      <c r="I5" s="3"/>
      <c r="J5" s="4" t="s">
        <v>18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75" customHeight="1">
      <c r="A6" s="6"/>
      <c r="B6" s="6"/>
      <c r="C6" s="3"/>
      <c r="D6" s="6"/>
      <c r="E6" s="6"/>
      <c r="F6" s="3"/>
      <c r="G6" s="5" t="s">
        <v>19</v>
      </c>
      <c r="H6" s="6">
        <v>50.0</v>
      </c>
      <c r="I6" s="3"/>
      <c r="J6" s="6">
        <v>1.0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6"/>
      <c r="B7" s="6"/>
      <c r="C7" s="3"/>
      <c r="D7" s="6"/>
      <c r="E7" s="6"/>
      <c r="F7" s="3"/>
      <c r="G7" s="6"/>
      <c r="H7" s="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6"/>
      <c r="B8" s="6"/>
      <c r="C8" s="3"/>
      <c r="D8" s="6"/>
      <c r="E8" s="6"/>
      <c r="F8" s="3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6"/>
      <c r="B9" s="6"/>
      <c r="C9" s="3"/>
      <c r="D9" s="6"/>
      <c r="E9" s="6"/>
      <c r="F9" s="3"/>
      <c r="G9" s="6"/>
      <c r="H9" s="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6"/>
      <c r="B10" s="6"/>
      <c r="C10" s="3"/>
      <c r="D10" s="6"/>
      <c r="E10" s="6"/>
      <c r="F10" s="3"/>
      <c r="G10" s="6"/>
      <c r="H10" s="6"/>
      <c r="I10" s="3"/>
      <c r="J10" s="4" t="s">
        <v>20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6"/>
      <c r="B11" s="6"/>
      <c r="C11" s="3"/>
      <c r="D11" s="6"/>
      <c r="E11" s="6"/>
      <c r="F11" s="3"/>
      <c r="G11" s="6"/>
      <c r="H11" s="6"/>
      <c r="I11" s="3"/>
      <c r="J11" s="8">
        <f>J6*H17</f>
        <v>790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6"/>
      <c r="B12" s="6"/>
      <c r="C12" s="3"/>
      <c r="D12" s="6"/>
      <c r="E12" s="6"/>
      <c r="F12" s="3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6"/>
      <c r="B13" s="6"/>
      <c r="C13" s="3"/>
      <c r="D13" s="6"/>
      <c r="E13" s="6"/>
      <c r="F13" s="3"/>
      <c r="G13" s="6"/>
      <c r="H13" s="6"/>
      <c r="I13" s="3"/>
      <c r="J13" s="4" t="s">
        <v>21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6"/>
      <c r="B14" s="6"/>
      <c r="C14" s="3"/>
      <c r="D14" s="6"/>
      <c r="E14" s="6"/>
      <c r="F14" s="3"/>
      <c r="G14" s="6"/>
      <c r="H14" s="6"/>
      <c r="I14" s="3"/>
      <c r="J14" s="9">
        <f>J11/B17</f>
        <v>0.316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6"/>
      <c r="B15" s="6"/>
      <c r="C15" s="3"/>
      <c r="D15" s="6"/>
      <c r="E15" s="6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6"/>
      <c r="B16" s="6"/>
      <c r="C16" s="3"/>
      <c r="D16" s="6"/>
      <c r="E16" s="6"/>
      <c r="F16" s="3"/>
      <c r="G16" s="6"/>
      <c r="H16" s="6"/>
      <c r="I16" s="3"/>
      <c r="J16" s="4" t="s">
        <v>22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4" t="s">
        <v>23</v>
      </c>
      <c r="B17" s="8">
        <f>SUM(B2:B16)</f>
        <v>2500</v>
      </c>
      <c r="C17" s="3"/>
      <c r="D17" s="4" t="s">
        <v>23</v>
      </c>
      <c r="E17" s="8">
        <f>SUM(E2:E16)</f>
        <v>1850</v>
      </c>
      <c r="F17" s="3"/>
      <c r="G17" s="4" t="s">
        <v>23</v>
      </c>
      <c r="H17" s="8">
        <f>SUM(H2:H16)</f>
        <v>790</v>
      </c>
      <c r="I17" s="3"/>
      <c r="J17" s="9">
        <f>E17/B17</f>
        <v>0.74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B1"/>
    <mergeCell ref="D1:E1"/>
    <mergeCell ref="G1:H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7.0"/>
    <col customWidth="1" min="2" max="2" width="16.71"/>
    <col customWidth="1" min="3" max="3" width="20.43"/>
    <col customWidth="1" min="4" max="4" width="20.29"/>
    <col customWidth="1" min="5" max="5" width="20.43"/>
    <col customWidth="1" min="6" max="6" width="22.71"/>
    <col customWidth="1" min="7" max="7" width="42.71"/>
    <col customWidth="1" min="8" max="8" width="20.57"/>
    <col customWidth="1" min="9" max="9" width="2.86"/>
    <col customWidth="1" min="10" max="26" width="22.14"/>
  </cols>
  <sheetData>
    <row r="1" ht="51.75" customHeight="1">
      <c r="A1" s="10" t="s">
        <v>24</v>
      </c>
      <c r="B1" s="10" t="s">
        <v>25</v>
      </c>
      <c r="C1" s="11" t="s">
        <v>26</v>
      </c>
      <c r="D1" s="11" t="s">
        <v>27</v>
      </c>
      <c r="E1" s="11" t="s">
        <v>28</v>
      </c>
      <c r="F1" s="11" t="s">
        <v>29</v>
      </c>
      <c r="G1" s="11" t="s">
        <v>30</v>
      </c>
      <c r="H1" s="11" t="s">
        <v>31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12" t="s">
        <v>32</v>
      </c>
      <c r="B2" s="13">
        <v>0.7</v>
      </c>
      <c r="C2" s="14">
        <f>'التسعير'!$B2+('التسعير'!$B2*('التكاليف الإجمالية'!J14+'التكاليف الإجمالية'!J17))</f>
        <v>1.4392</v>
      </c>
      <c r="D2" s="14">
        <f>'التسعير'!$C2*'التكاليف الإجمالية'!J2</f>
        <v>1.4392</v>
      </c>
      <c r="E2" s="14">
        <f>'التكاليف الإجمالية'!L2</f>
        <v>7</v>
      </c>
      <c r="F2" s="14">
        <f>'التسعير'!$C2+('التسعير'!$C2*'التكاليف الإجمالية'!J4)+'التسعير'!$D2+'التسعير'!$E2</f>
        <v>12.0372</v>
      </c>
      <c r="G2" s="15">
        <f>'التسعير'!$F2+('التسعير'!$F2*'التكاليف الإجمالية'!L4)</f>
        <v>15.0465</v>
      </c>
      <c r="H2" s="14">
        <f>'التسعير'!$F2-'التسعير'!$E2-'التسعير'!$D2-'التسعير'!$C2</f>
        <v>2.1588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12" t="s">
        <v>33</v>
      </c>
      <c r="B3" s="13">
        <v>1.0</v>
      </c>
      <c r="C3" s="14">
        <f>'التسعير'!$B3+('التسعير'!$B3*('التكاليف الإجمالية'!J14+'التكاليف الإجمالية'!J17))</f>
        <v>2.056</v>
      </c>
      <c r="D3" s="14">
        <f>'التسعير'!$C3*'التكاليف الإجمالية'!J2</f>
        <v>2.056</v>
      </c>
      <c r="E3" s="14">
        <f>'التكاليف الإجمالية'!L2</f>
        <v>7</v>
      </c>
      <c r="F3" s="14">
        <f>'التسعير'!$C3+('التسعير'!$C3*'التكاليف الإجمالية'!J4)+'التسعير'!$D3+'التسعير'!$E3</f>
        <v>14.196</v>
      </c>
      <c r="G3" s="15">
        <f>'التسعير'!$F3+('التسعير'!$F3*'التكاليف الإجمالية'!L4)</f>
        <v>17.745</v>
      </c>
      <c r="H3" s="14">
        <f>'التسعير'!$F3-'التسعير'!$E3-'التسعير'!$D3-'التسعير'!$C3</f>
        <v>3.084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12" t="s">
        <v>34</v>
      </c>
      <c r="B4" s="13">
        <v>0.7</v>
      </c>
      <c r="C4" s="14">
        <f>'التسعير'!$B4+('التسعير'!$B4*('التكاليف الإجمالية'!J14+'التكاليف الإجمالية'!J17))</f>
        <v>1.4392</v>
      </c>
      <c r="D4" s="14">
        <f>'التسعير'!$C4*'التكاليف الإجمالية'!J2</f>
        <v>1.4392</v>
      </c>
      <c r="E4" s="14">
        <f>'التكاليف الإجمالية'!L2</f>
        <v>7</v>
      </c>
      <c r="F4" s="14">
        <f>'التسعير'!$C4+('التسعير'!$C4*'التكاليف الإجمالية'!J4)+'التسعير'!$D4+'التسعير'!$E4</f>
        <v>12.0372</v>
      </c>
      <c r="G4" s="15">
        <f>'التسعير'!$F4+('التسعير'!$F4*'التكاليف الإجمالية'!L4)</f>
        <v>15.0465</v>
      </c>
      <c r="H4" s="14">
        <f>'التسعير'!$F4-'التسعير'!$E4-'التسعير'!$D4-'التسعير'!$C4</f>
        <v>2.1588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.0" customHeight="1">
      <c r="A5" s="12" t="s">
        <v>35</v>
      </c>
      <c r="B5" s="13">
        <v>6.0</v>
      </c>
      <c r="C5" s="14">
        <f>'التسعير'!$B5+('التسعير'!$B5*('التكاليف الإجمالية'!J14+'التكاليف الإجمالية'!J17))</f>
        <v>12.336</v>
      </c>
      <c r="D5" s="14">
        <f>'التسعير'!$C5*'التكاليف الإجمالية'!J2</f>
        <v>12.336</v>
      </c>
      <c r="E5" s="14">
        <f>'التكاليف الإجمالية'!L2</f>
        <v>7</v>
      </c>
      <c r="F5" s="14">
        <f>'التسعير'!$C5+('التسعير'!$C5*'التكاليف الإجمالية'!J4)+'التسعير'!$D5+'التسعير'!$E5</f>
        <v>50.176</v>
      </c>
      <c r="G5" s="15">
        <f>'التسعير'!$F5+('التسعير'!$F5*'التكاليف الإجمالية'!L4)</f>
        <v>62.72</v>
      </c>
      <c r="H5" s="14">
        <f>'التسعير'!$F5-'التسعير'!$E5-'التسعير'!$D5-'التسعير'!$C5</f>
        <v>18.504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.0" customHeight="1">
      <c r="A6" s="12" t="s">
        <v>36</v>
      </c>
      <c r="B6" s="13">
        <v>0.9</v>
      </c>
      <c r="C6" s="14">
        <f>'التسعير'!$B6+('التسعير'!$B6*('التكاليف الإجمالية'!J14+'التكاليف الإجمالية'!J17))</f>
        <v>1.8504</v>
      </c>
      <c r="D6" s="14">
        <f>'التسعير'!$C6*'التكاليف الإجمالية'!J2</f>
        <v>1.8504</v>
      </c>
      <c r="E6" s="14">
        <f>'التكاليف الإجمالية'!L2</f>
        <v>7</v>
      </c>
      <c r="F6" s="14">
        <f>'التسعير'!$C6+('التسعير'!$C6*'التكاليف الإجمالية'!J4)+'التسعير'!$D6+'التسعير'!$E6</f>
        <v>13.4764</v>
      </c>
      <c r="G6" s="15">
        <f>'التسعير'!$F6+('التسعير'!$F6*'التكاليف الإجمالية'!L4)</f>
        <v>16.8455</v>
      </c>
      <c r="H6" s="14">
        <f>'التسعير'!$F6-'التسعير'!$E6-'التسعير'!$D6-'التسعير'!$C6</f>
        <v>2.7756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12" t="s">
        <v>37</v>
      </c>
      <c r="B7" s="13">
        <v>1.0</v>
      </c>
      <c r="C7" s="14">
        <f>'التسعير'!$B7+('التسعير'!$B7*('التكاليف الإجمالية'!J14+'التكاليف الإجمالية'!J17))</f>
        <v>2.056</v>
      </c>
      <c r="D7" s="14">
        <f>'التسعير'!$C7*'التكاليف الإجمالية'!J2</f>
        <v>2.056</v>
      </c>
      <c r="E7" s="14">
        <f>'التكاليف الإجمالية'!L2</f>
        <v>7</v>
      </c>
      <c r="F7" s="14">
        <f>'التسعير'!$C7+('التسعير'!$C7*'التكاليف الإجمالية'!J4)+'التسعير'!$D7+'التسعير'!$E7</f>
        <v>14.196</v>
      </c>
      <c r="G7" s="15">
        <f>'التسعير'!$F7+('التسعير'!$F7*'التكاليف الإجمالية'!L4)</f>
        <v>17.745</v>
      </c>
      <c r="H7" s="14">
        <f>'التسعير'!$F7-'التسعير'!$E7-'التسعير'!$D7-'التسعير'!$C7</f>
        <v>3.084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12" t="s">
        <v>38</v>
      </c>
      <c r="B8" s="13">
        <v>0.7</v>
      </c>
      <c r="C8" s="14">
        <f>'التسعير'!$B8+('التسعير'!$B8*('التكاليف الإجمالية'!J14+'التكاليف الإجمالية'!J17))</f>
        <v>1.4392</v>
      </c>
      <c r="D8" s="14">
        <f>'التسعير'!$C8*'التكاليف الإجمالية'!J2</f>
        <v>1.4392</v>
      </c>
      <c r="E8" s="14">
        <f>'التكاليف الإجمالية'!L2</f>
        <v>7</v>
      </c>
      <c r="F8" s="14">
        <f>'التسعير'!$C8+('التسعير'!$C8*'التكاليف الإجمالية'!J4)+'التسعير'!$D8+'التسعير'!$E8</f>
        <v>12.0372</v>
      </c>
      <c r="G8" s="15">
        <f>'التسعير'!$F8+('التسعير'!$F8*'التكاليف الإجمالية'!L4)</f>
        <v>15.0465</v>
      </c>
      <c r="H8" s="14">
        <f>'التسعير'!$F8-'التسعير'!$E8-'التسعير'!$D8-'التسعير'!$C8</f>
        <v>2.1588</v>
      </c>
      <c r="I8" s="16"/>
      <c r="J8" s="1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12" t="s">
        <v>39</v>
      </c>
      <c r="B9" s="13">
        <v>3.1</v>
      </c>
      <c r="C9" s="14">
        <f>'التسعير'!$B9+('التسعير'!$B9*('التكاليف الإجمالية'!J14+'التكاليف الإجمالية'!J17))</f>
        <v>6.3736</v>
      </c>
      <c r="D9" s="14">
        <f>'التسعير'!$C9*'التكاليف الإجمالية'!J2</f>
        <v>6.3736</v>
      </c>
      <c r="E9" s="14">
        <f>'التكاليف الإجمالية'!L2</f>
        <v>7</v>
      </c>
      <c r="F9" s="14">
        <f>'التسعير'!$C9+('التسعير'!$C9*'التكاليف الإجمالية'!J4)+'التسعير'!$D9+'التسعير'!$E9</f>
        <v>29.3076</v>
      </c>
      <c r="G9" s="15">
        <f>'التسعير'!$F9+('التسعير'!$F9*'التكاليف الإجمالية'!L4)</f>
        <v>36.6345</v>
      </c>
      <c r="H9" s="14">
        <f>'التسعير'!$F9-'التسعير'!$E9-'التسعير'!$D9-'التسعير'!$C9</f>
        <v>9.5604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12" t="s">
        <v>40</v>
      </c>
      <c r="B10" s="13">
        <v>0.6</v>
      </c>
      <c r="C10" s="14">
        <f>'التسعير'!$B10+('التسعير'!$B10*('التكاليف الإجمالية'!J14+'التكاليف الإجمالية'!J17))</f>
        <v>1.2336</v>
      </c>
      <c r="D10" s="14">
        <f>'التسعير'!$C10*'التكاليف الإجمالية'!J2</f>
        <v>1.2336</v>
      </c>
      <c r="E10" s="14">
        <f>'التكاليف الإجمالية'!L2</f>
        <v>7</v>
      </c>
      <c r="F10" s="14">
        <f>'التسعير'!$C10+('التسعير'!$C10*'التكاليف الإجمالية'!J4)+'التسعير'!$D10+'التسعير'!$E10</f>
        <v>11.3176</v>
      </c>
      <c r="G10" s="15">
        <f>'التسعير'!$F10+('التسعير'!$F10*'التكاليف الإجمالية'!L4)</f>
        <v>14.147</v>
      </c>
      <c r="H10" s="14">
        <f>'التسعير'!$F10-'التسعير'!$E10-'التسعير'!$D10-'التسعير'!$C10</f>
        <v>1.8504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12" t="s">
        <v>41</v>
      </c>
      <c r="B11" s="13">
        <v>2.3</v>
      </c>
      <c r="C11" s="14">
        <f>'التسعير'!$B11+('التسعير'!$B11*('التكاليف الإجمالية'!J14+'التكاليف الإجمالية'!J17))</f>
        <v>4.7288</v>
      </c>
      <c r="D11" s="14">
        <f>'التسعير'!$C11*'التكاليف الإجمالية'!J2</f>
        <v>4.7288</v>
      </c>
      <c r="E11" s="14">
        <f>'التكاليف الإجمالية'!L2</f>
        <v>7</v>
      </c>
      <c r="F11" s="14">
        <f>'التسعير'!$C11+('التسعير'!$C11*'التكاليف الإجمالية'!J4)+'التسعير'!$D11+'التسعير'!$E11</f>
        <v>23.5508</v>
      </c>
      <c r="G11" s="15">
        <f>'التسعير'!$F11+('التسعير'!$F11*'التكاليف الإجمالية'!L4)</f>
        <v>29.4385</v>
      </c>
      <c r="H11" s="14">
        <f>'التسعير'!$F11-'التسعير'!$E11-'التسعير'!$D11-'التسعير'!$C11</f>
        <v>7.0932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12" t="s">
        <v>42</v>
      </c>
      <c r="B12" s="13">
        <v>0.9</v>
      </c>
      <c r="C12" s="14">
        <f>'التسعير'!$B12+('التسعير'!$B12*('التكاليف الإجمالية'!J14+'التكاليف الإجمالية'!J17))</f>
        <v>1.8504</v>
      </c>
      <c r="D12" s="14">
        <f>'التسعير'!$C12*'التكاليف الإجمالية'!J2</f>
        <v>1.8504</v>
      </c>
      <c r="E12" s="14">
        <f>'التكاليف الإجمالية'!L2</f>
        <v>7</v>
      </c>
      <c r="F12" s="14">
        <f>'التسعير'!$C12+('التسعير'!$C12*'التكاليف الإجمالية'!J4)+'التسعير'!$D12+'التسعير'!$E12</f>
        <v>13.4764</v>
      </c>
      <c r="G12" s="15">
        <f>'التسعير'!$F12+('التسعير'!$F12*'التكاليف الإجمالية'!L4)</f>
        <v>16.8455</v>
      </c>
      <c r="H12" s="14">
        <f>'التسعير'!$F12-'التسعير'!$E12-'التسعير'!$D12-'التسعير'!$C12</f>
        <v>2.7756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12" t="s">
        <v>43</v>
      </c>
      <c r="B13" s="13">
        <v>1.1</v>
      </c>
      <c r="C13" s="14">
        <f>'التسعير'!$B13+('التسعير'!$B13*('التكاليف الإجمالية'!J14+'التكاليف الإجمالية'!J17))</f>
        <v>2.2616</v>
      </c>
      <c r="D13" s="14">
        <f>'التسعير'!$C13*'التكاليف الإجمالية'!J2</f>
        <v>2.2616</v>
      </c>
      <c r="E13" s="14">
        <f>'التكاليف الإجمالية'!L2</f>
        <v>7</v>
      </c>
      <c r="F13" s="14">
        <f>'التسعير'!$C13+('التسعير'!$C13*'التكاليف الإجمالية'!J4)+'التسعير'!$D13+'التسعير'!$E13</f>
        <v>14.9156</v>
      </c>
      <c r="G13" s="15">
        <f>'التسعير'!$F13+('التسعير'!$F13*'التكاليف الإجمالية'!L4)</f>
        <v>18.6445</v>
      </c>
      <c r="H13" s="14">
        <f>'التسعير'!$F13-'التسعير'!$E13-'التسعير'!$D13-'التسعير'!$C13</f>
        <v>3.3924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12" t="s">
        <v>44</v>
      </c>
      <c r="B14" s="13">
        <v>0.4</v>
      </c>
      <c r="C14" s="14">
        <f>'التسعير'!$B14+('التسعير'!$B14*('التكاليف الإجمالية'!J14+'التكاليف الإجمالية'!J17))</f>
        <v>0.8224</v>
      </c>
      <c r="D14" s="14">
        <f>'التسعير'!$C14*'التكاليف الإجمالية'!J2</f>
        <v>0.8224</v>
      </c>
      <c r="E14" s="14">
        <f>'التكاليف الإجمالية'!L2</f>
        <v>7</v>
      </c>
      <c r="F14" s="14">
        <f>'التسعير'!$C14+('التسعير'!$C14*'التكاليف الإجمالية'!J4)+'التسعير'!$D14+'التسعير'!$E14</f>
        <v>9.8784</v>
      </c>
      <c r="G14" s="15">
        <f>'التسعير'!$F14+('التسعير'!$F14*'التكاليف الإجمالية'!L4)</f>
        <v>12.348</v>
      </c>
      <c r="H14" s="14">
        <f>'التسعير'!$F14-'التسعير'!$E14-'التسعير'!$D14-'التسعير'!$C14</f>
        <v>1.2336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12" t="s">
        <v>45</v>
      </c>
      <c r="B15" s="13">
        <v>0.6</v>
      </c>
      <c r="C15" s="14">
        <f>'التسعير'!$B15+('التسعير'!$B15*('التكاليف الإجمالية'!J14+'التكاليف الإجمالية'!J17))</f>
        <v>1.2336</v>
      </c>
      <c r="D15" s="14">
        <f>'التسعير'!$C15*'التكاليف الإجمالية'!J2</f>
        <v>1.2336</v>
      </c>
      <c r="E15" s="14">
        <f>'التكاليف الإجمالية'!L2</f>
        <v>7</v>
      </c>
      <c r="F15" s="14">
        <f>'التسعير'!$C15+('التسعير'!$C15*'التكاليف الإجمالية'!J4)+'التسعير'!$D15+'التسعير'!$E15</f>
        <v>11.3176</v>
      </c>
      <c r="G15" s="15">
        <f>'التسعير'!$F15+('التسعير'!$F15*'التكاليف الإجمالية'!L4)</f>
        <v>14.147</v>
      </c>
      <c r="H15" s="14">
        <f>'التسعير'!$F15-'التسعير'!$E15-'التسعير'!$D15-'التسعير'!$C15</f>
        <v>1.8504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12" t="s">
        <v>46</v>
      </c>
      <c r="B16" s="13">
        <v>0.4</v>
      </c>
      <c r="C16" s="14">
        <f>'التسعير'!$B16+('التسعير'!$B16*('التكاليف الإجمالية'!J14+'التكاليف الإجمالية'!J17))</f>
        <v>0.8224</v>
      </c>
      <c r="D16" s="14">
        <f>'التسعير'!$C16*'التكاليف الإجمالية'!J2</f>
        <v>0.8224</v>
      </c>
      <c r="E16" s="14">
        <f>'التكاليف الإجمالية'!L2</f>
        <v>7</v>
      </c>
      <c r="F16" s="14">
        <f>'التسعير'!$C16+('التسعير'!$C16*'التكاليف الإجمالية'!J4)+'التسعير'!$D16+'التسعير'!$E16</f>
        <v>9.8784</v>
      </c>
      <c r="G16" s="15">
        <f>'التسعير'!$F16+('التسعير'!$F16*'التكاليف الإجمالية'!L4)</f>
        <v>12.348</v>
      </c>
      <c r="H16" s="14">
        <f>'التسعير'!$F16-'التسعير'!$E16-'التسعير'!$D16-'التسعير'!$C16</f>
        <v>1.2336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12" t="s">
        <v>47</v>
      </c>
      <c r="B17" s="13">
        <v>3.5</v>
      </c>
      <c r="C17" s="14">
        <f>'التسعير'!$B17+('التسعير'!$B17*('التكاليف الإجمالية'!J14+'التكاليف الإجمالية'!J17))</f>
        <v>7.196</v>
      </c>
      <c r="D17" s="14">
        <f>'التسعير'!$C17*'التكاليف الإجمالية'!J2</f>
        <v>7.196</v>
      </c>
      <c r="E17" s="14">
        <f>'التكاليف الإجمالية'!L2</f>
        <v>7</v>
      </c>
      <c r="F17" s="14">
        <f>'التسعير'!$C17+('التسعير'!$C17*'التكاليف الإجمالية'!J4)+'التسعير'!$D17+'التسعير'!$E17</f>
        <v>32.186</v>
      </c>
      <c r="G17" s="15">
        <f>'التسعير'!$F17+('التسعير'!$F17*'التكاليف الإجمالية'!L4)</f>
        <v>40.2325</v>
      </c>
      <c r="H17" s="14">
        <f>'التسعير'!$F17-'التسعير'!$E17-'التسعير'!$D17-'التسعير'!$C17</f>
        <v>10.794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12" t="s">
        <v>48</v>
      </c>
      <c r="B18" s="13">
        <v>11.0</v>
      </c>
      <c r="C18" s="14">
        <f>'التسعير'!$B18+('التسعير'!$B18*('التكاليف الإجمالية'!J14+'التكاليف الإجمالية'!J17))</f>
        <v>22.616</v>
      </c>
      <c r="D18" s="14">
        <f>'التسعير'!$C18*'التكاليف الإجمالية'!J2</f>
        <v>22.616</v>
      </c>
      <c r="E18" s="14">
        <f>'التكاليف الإجمالية'!L2</f>
        <v>7</v>
      </c>
      <c r="F18" s="14">
        <f>'التسعير'!$C18+('التسعير'!$C18*'التكاليف الإجمالية'!J4)+'التسعير'!$D18+'التسعير'!$E18</f>
        <v>86.156</v>
      </c>
      <c r="G18" s="15">
        <f>'التسعير'!$F18+('التسعير'!$F18*'التكاليف الإجمالية'!L4)</f>
        <v>107.695</v>
      </c>
      <c r="H18" s="14">
        <f>'التسعير'!$F18-'التسعير'!$E18-'التسعير'!$D18-'التسعير'!$C18</f>
        <v>33.924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12" t="s">
        <v>49</v>
      </c>
      <c r="B19" s="13">
        <v>0.5</v>
      </c>
      <c r="C19" s="14">
        <f>'التسعير'!$B19+('التسعير'!$B19*('التكاليف الإجمالية'!J14+'التكاليف الإجمالية'!J17))</f>
        <v>1.028</v>
      </c>
      <c r="D19" s="14">
        <f>'التسعير'!$C19*'التكاليف الإجمالية'!J2</f>
        <v>1.028</v>
      </c>
      <c r="E19" s="14">
        <f>'التكاليف الإجمالية'!L2</f>
        <v>7</v>
      </c>
      <c r="F19" s="14">
        <f>'التسعير'!$C19+('التسعير'!$C19*'التكاليف الإجمالية'!J4)+'التسعير'!$D19+'التسعير'!$E19</f>
        <v>10.598</v>
      </c>
      <c r="G19" s="15">
        <f>'التسعير'!$F19+('التسعير'!$F19*'التكاليف الإجمالية'!L4)</f>
        <v>13.2475</v>
      </c>
      <c r="H19" s="14">
        <f>'التسعير'!$F19-'التسعير'!$E19-'التسعير'!$D19-'التسعير'!$C19</f>
        <v>1.542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12" t="s">
        <v>50</v>
      </c>
      <c r="B20" s="13">
        <v>1.0</v>
      </c>
      <c r="C20" s="14">
        <f>'التسعير'!$B20+('التسعير'!$B20*('التكاليف الإجمالية'!J14+'التكاليف الإجمالية'!J17))</f>
        <v>2.056</v>
      </c>
      <c r="D20" s="14">
        <f>'التسعير'!$C20*'التكاليف الإجمالية'!J2</f>
        <v>2.056</v>
      </c>
      <c r="E20" s="14">
        <f>'التكاليف الإجمالية'!L2</f>
        <v>7</v>
      </c>
      <c r="F20" s="14">
        <f>'التسعير'!$C20+('التسعير'!$C20*'التكاليف الإجمالية'!J4)+'التسعير'!$D20+'التسعير'!$E20</f>
        <v>14.196</v>
      </c>
      <c r="G20" s="15">
        <f>'التسعير'!$F20+('التسعير'!$F20*'التكاليف الإجمالية'!L4)</f>
        <v>17.745</v>
      </c>
      <c r="H20" s="14">
        <f>'التسعير'!$F20-'التسعير'!$E20-'التسعير'!$D20-'التسعير'!$C20</f>
        <v>3.084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12" t="s">
        <v>51</v>
      </c>
      <c r="B21" s="13">
        <v>0.7</v>
      </c>
      <c r="C21" s="14">
        <f>'التسعير'!$B21+('التسعير'!$B21*('التكاليف الإجمالية'!J14+'التكاليف الإجمالية'!J17))</f>
        <v>1.4392</v>
      </c>
      <c r="D21" s="14">
        <f>'التسعير'!$C21*'التكاليف الإجمالية'!J2</f>
        <v>1.4392</v>
      </c>
      <c r="E21" s="14">
        <f>'التكاليف الإجمالية'!L2</f>
        <v>7</v>
      </c>
      <c r="F21" s="14">
        <f>'التسعير'!$C21+('التسعير'!$C21*'التكاليف الإجمالية'!J4)+'التسعير'!$D21+'التسعير'!$E21</f>
        <v>12.0372</v>
      </c>
      <c r="G21" s="15">
        <f>'التسعير'!$F21+('التسعير'!$F21*'التكاليف الإجمالية'!L4)</f>
        <v>15.0465</v>
      </c>
      <c r="H21" s="14">
        <f>'التسعير'!$F21-'التسعير'!$E21-'التسعير'!$D21-'التسعير'!$C21</f>
        <v>2.1588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12" t="s">
        <v>52</v>
      </c>
      <c r="B22" s="13">
        <v>0.5</v>
      </c>
      <c r="C22" s="14">
        <f>'التسعير'!$B22+('التسعير'!$B22*('التكاليف الإجمالية'!J14+'التكاليف الإجمالية'!J17))</f>
        <v>1.028</v>
      </c>
      <c r="D22" s="14">
        <f>'التسعير'!$C22*'التكاليف الإجمالية'!J2</f>
        <v>1.028</v>
      </c>
      <c r="E22" s="14">
        <f>'التكاليف الإجمالية'!L2</f>
        <v>7</v>
      </c>
      <c r="F22" s="14">
        <f>'التسعير'!$C22+('التسعير'!$C22*'التكاليف الإجمالية'!J4)+'التسعير'!$D22+'التسعير'!$E22</f>
        <v>10.598</v>
      </c>
      <c r="G22" s="15">
        <f>'التسعير'!$F22+('التسعير'!$F22*'التكاليف الإجمالية'!L4)</f>
        <v>13.2475</v>
      </c>
      <c r="H22" s="14">
        <f>'التسعير'!$F22-'التسعير'!$E22-'التسعير'!$D22-'التسعير'!$C22</f>
        <v>1.542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12" t="s">
        <v>53</v>
      </c>
      <c r="B23" s="13">
        <v>0.8</v>
      </c>
      <c r="C23" s="14">
        <f>'التسعير'!$B23+('التسعير'!$B23*('التكاليف الإجمالية'!J14+'التكاليف الإجمالية'!J17))</f>
        <v>1.6448</v>
      </c>
      <c r="D23" s="14">
        <f>'التسعير'!$C23*'التكاليف الإجمالية'!J2</f>
        <v>1.6448</v>
      </c>
      <c r="E23" s="14">
        <f>'التكاليف الإجمالية'!L2</f>
        <v>7</v>
      </c>
      <c r="F23" s="14">
        <f>'التسعير'!$C23+('التسعير'!$C23*'التكاليف الإجمالية'!J4)+'التسعير'!$D23+'التسعير'!$E23</f>
        <v>12.7568</v>
      </c>
      <c r="G23" s="15">
        <f>'التسعير'!$F23+('التسعير'!$F23*'التكاليف الإجمالية'!L4)</f>
        <v>15.946</v>
      </c>
      <c r="H23" s="14">
        <f>'التسعير'!$F23-'التسعير'!$E23-'التسعير'!$D23-'التسعير'!$C23</f>
        <v>2.4672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12" t="s">
        <v>54</v>
      </c>
      <c r="B24" s="13">
        <v>7.0</v>
      </c>
      <c r="C24" s="14">
        <f>'التسعير'!$B24+('التسعير'!$B24*('التكاليف الإجمالية'!J14+'التكاليف الإجمالية'!J17))</f>
        <v>14.392</v>
      </c>
      <c r="D24" s="14">
        <f>'التسعير'!$C24*'التكاليف الإجمالية'!J2</f>
        <v>14.392</v>
      </c>
      <c r="E24" s="14">
        <f>'التكاليف الإجمالية'!L2</f>
        <v>7</v>
      </c>
      <c r="F24" s="14">
        <f>'التسعير'!$C24+('التسعير'!$C24*'التكاليف الإجمالية'!J4)+'التسعير'!$D24+'التسعير'!$E24</f>
        <v>57.372</v>
      </c>
      <c r="G24" s="15">
        <f>'التسعير'!$F24+('التسعير'!$F24*'التكاليف الإجمالية'!L4)</f>
        <v>71.715</v>
      </c>
      <c r="H24" s="14">
        <f>'التسعير'!$F24-'التسعير'!$E24-'التسعير'!$D24-'التسعير'!$C24</f>
        <v>21.588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12" t="s">
        <v>55</v>
      </c>
      <c r="B25" s="13">
        <v>50.0</v>
      </c>
      <c r="C25" s="14">
        <f>'التسعير'!$B25+('التسعير'!$B25*('التكاليف الإجمالية'!J14+'التكاليف الإجمالية'!J17))</f>
        <v>102.8</v>
      </c>
      <c r="D25" s="14">
        <f>'التسعير'!$C25*'التكاليف الإجمالية'!J2</f>
        <v>102.8</v>
      </c>
      <c r="E25" s="14">
        <f>'التكاليف الإجمالية'!L2</f>
        <v>7</v>
      </c>
      <c r="F25" s="14">
        <f>'التسعير'!$C25+('التسعير'!$C25*'التكاليف الإجمالية'!J4)+'التسعير'!$D25+'التسعير'!$E25</f>
        <v>366.8</v>
      </c>
      <c r="G25" s="15">
        <f>'التسعير'!$F25+('التسعير'!$F25*'التكاليف الإجمالية'!L4)</f>
        <v>458.5</v>
      </c>
      <c r="H25" s="14">
        <f>'التسعير'!$F25-'التسعير'!$E25-'التسعير'!$D25-'التسعير'!$C25</f>
        <v>154.2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12" t="s">
        <v>56</v>
      </c>
      <c r="B26" s="13"/>
      <c r="C26" s="14">
        <f>'التسعير'!$B26+('التسعير'!$B26*('التكاليف الإجمالية'!J14+'التكاليف الإجمالية'!J17))</f>
        <v>0</v>
      </c>
      <c r="D26" s="14">
        <f>'التسعير'!$C26*'التكاليف الإجمالية'!J2</f>
        <v>0</v>
      </c>
      <c r="E26" s="14">
        <f>'التكاليف الإجمالية'!L2</f>
        <v>7</v>
      </c>
      <c r="F26" s="14">
        <f>'التسعير'!$C26+('التسعير'!$C26*'التكاليف الإجمالية'!J4)+'التسعير'!$D26+'التسعير'!$E26</f>
        <v>7</v>
      </c>
      <c r="G26" s="15">
        <f>'التسعير'!$F26+('التسعير'!$F26*'التكاليف الإجمالية'!L4)</f>
        <v>8.75</v>
      </c>
      <c r="H26" s="14">
        <f>'التسعير'!$F26-'التسعير'!$E26-'التسعير'!$D26-'التسعير'!$C26</f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12" t="s">
        <v>57</v>
      </c>
      <c r="B27" s="13"/>
      <c r="C27" s="14">
        <f>'التسعير'!$B27+('التسعير'!$B27*('التكاليف الإجمالية'!J14+'التكاليف الإجمالية'!J17))</f>
        <v>0</v>
      </c>
      <c r="D27" s="14">
        <f>'التسعير'!$C27*'التكاليف الإجمالية'!J2</f>
        <v>0</v>
      </c>
      <c r="E27" s="14">
        <f>'التكاليف الإجمالية'!L2</f>
        <v>7</v>
      </c>
      <c r="F27" s="14">
        <f>'التسعير'!$C27+('التسعير'!$C27*'التكاليف الإجمالية'!J4)+'التسعير'!$D27+'التسعير'!$E27</f>
        <v>7</v>
      </c>
      <c r="G27" s="15">
        <f>'التسعير'!$F27+('التسعير'!$F27*'التكاليف الإجمالية'!L4)</f>
        <v>8.75</v>
      </c>
      <c r="H27" s="14">
        <f>'التسعير'!$F27-'التسعير'!$E27-'التسعير'!$D27-'التسعير'!$C27</f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12" t="s">
        <v>58</v>
      </c>
      <c r="B28" s="13"/>
      <c r="C28" s="14">
        <f>'التسعير'!$B28+('التسعير'!$B28*('التكاليف الإجمالية'!J14+'التكاليف الإجمالية'!J17))</f>
        <v>0</v>
      </c>
      <c r="D28" s="14">
        <f>'التسعير'!$C28*'التكاليف الإجمالية'!J2</f>
        <v>0</v>
      </c>
      <c r="E28" s="14">
        <f>'التكاليف الإجمالية'!L2</f>
        <v>7</v>
      </c>
      <c r="F28" s="14">
        <f>'التسعير'!$C28+('التسعير'!$C28*'التكاليف الإجمالية'!J4)+'التسعير'!$D28+'التسعير'!$E28</f>
        <v>7</v>
      </c>
      <c r="G28" s="15">
        <f>'التسعير'!$F28+('التسعير'!$F28*'التكاليف الإجمالية'!L4)</f>
        <v>8.75</v>
      </c>
      <c r="H28" s="14">
        <f>'التسعير'!$F28-'التسعير'!$E28-'التسعير'!$D28-'التسعير'!$C28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12" t="s">
        <v>59</v>
      </c>
      <c r="B29" s="13"/>
      <c r="C29" s="14">
        <f>'التسعير'!$B29+('التسعير'!$B29*('التكاليف الإجمالية'!J14+'التكاليف الإجمالية'!J17))</f>
        <v>0</v>
      </c>
      <c r="D29" s="14">
        <f>'التسعير'!$C29*'التكاليف الإجمالية'!J2</f>
        <v>0</v>
      </c>
      <c r="E29" s="14">
        <f>'التكاليف الإجمالية'!L2</f>
        <v>7</v>
      </c>
      <c r="F29" s="14">
        <f>'التسعير'!$C29+('التسعير'!$C29*'التكاليف الإجمالية'!J4)+'التسعير'!$D29+'التسعير'!$E29</f>
        <v>7</v>
      </c>
      <c r="G29" s="15">
        <f>'التسعير'!$F29+('التسعير'!$F29*'التكاليف الإجمالية'!L4)</f>
        <v>8.75</v>
      </c>
      <c r="H29" s="14">
        <f>'التسعير'!$F29-'التسعير'!$E29-'التسعير'!$D29-'التسعير'!$C29</f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12" t="s">
        <v>60</v>
      </c>
      <c r="B30" s="13"/>
      <c r="C30" s="14">
        <f>'التسعير'!$B30+('التسعير'!$B30*('التكاليف الإجمالية'!J14+'التكاليف الإجمالية'!J17))</f>
        <v>0</v>
      </c>
      <c r="D30" s="14">
        <f>'التسعير'!$C30*'التكاليف الإجمالية'!J2</f>
        <v>0</v>
      </c>
      <c r="E30" s="14">
        <f>'التكاليف الإجمالية'!L2</f>
        <v>7</v>
      </c>
      <c r="F30" s="14">
        <f>'التسعير'!$C30+('التسعير'!$C30*'التكاليف الإجمالية'!J4)+'التسعير'!$D30+'التسعير'!$E30</f>
        <v>7</v>
      </c>
      <c r="G30" s="15">
        <f>'التسعير'!$F30+('التسعير'!$F30*'التكاليف الإجمالية'!L4)</f>
        <v>8.75</v>
      </c>
      <c r="H30" s="14">
        <f>'التسعير'!$F30-'التسعير'!$E30-'التسعير'!$D30-'التسعير'!$C30</f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12" t="s">
        <v>61</v>
      </c>
      <c r="B31" s="13"/>
      <c r="C31" s="14">
        <f>'التسعير'!$B31+('التسعير'!$B31*('التكاليف الإجمالية'!J14+'التكاليف الإجمالية'!J17))</f>
        <v>0</v>
      </c>
      <c r="D31" s="14">
        <f>'التسعير'!$C31*'التكاليف الإجمالية'!J2</f>
        <v>0</v>
      </c>
      <c r="E31" s="14">
        <f>'التكاليف الإجمالية'!L2</f>
        <v>7</v>
      </c>
      <c r="F31" s="14">
        <f>'التسعير'!$C31+('التسعير'!$C31*'التكاليف الإجمالية'!J4)+'التسعير'!$D31+'التسعير'!$E31</f>
        <v>7</v>
      </c>
      <c r="G31" s="15">
        <f>'التسعير'!$F31+('التسعير'!$F31*'التكاليف الإجمالية'!L4)</f>
        <v>8.75</v>
      </c>
      <c r="H31" s="14">
        <f>'التسعير'!$F31-'التسعير'!$E31-'التسعير'!$D31-'التسعير'!$C31</f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12" t="s">
        <v>62</v>
      </c>
      <c r="B32" s="13"/>
      <c r="C32" s="14">
        <f>'التسعير'!$B32+('التسعير'!$B32*('التكاليف الإجمالية'!J14+'التكاليف الإجمالية'!J17))</f>
        <v>0</v>
      </c>
      <c r="D32" s="14">
        <f>'التسعير'!$C32*'التكاليف الإجمالية'!J2</f>
        <v>0</v>
      </c>
      <c r="E32" s="14">
        <f>'التكاليف الإجمالية'!L2</f>
        <v>7</v>
      </c>
      <c r="F32" s="14">
        <f>'التسعير'!$C32+('التسعير'!$C32*'التكاليف الإجمالية'!J4)+'التسعير'!$D32+'التسعير'!$E32</f>
        <v>7</v>
      </c>
      <c r="G32" s="15">
        <f>'التسعير'!$F32+('التسعير'!$F32*'التكاليف الإجمالية'!L4)</f>
        <v>8.75</v>
      </c>
      <c r="H32" s="14">
        <f>'التسعير'!$F32-'التسعير'!$E32-'التسعير'!$D32-'التسعير'!$C32</f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12" t="s">
        <v>63</v>
      </c>
      <c r="B33" s="13"/>
      <c r="C33" s="14">
        <f>'التسعير'!$B33+('التسعير'!$B33*('التكاليف الإجمالية'!J14+'التكاليف الإجمالية'!J17))</f>
        <v>0</v>
      </c>
      <c r="D33" s="14">
        <f>'التسعير'!$C33*'التكاليف الإجمالية'!J2</f>
        <v>0</v>
      </c>
      <c r="E33" s="14">
        <f>'التكاليف الإجمالية'!L2</f>
        <v>7</v>
      </c>
      <c r="F33" s="14">
        <f>'التسعير'!$C33+('التسعير'!$C33*'التكاليف الإجمالية'!J4)+'التسعير'!$D33+'التسعير'!$E33</f>
        <v>7</v>
      </c>
      <c r="G33" s="15">
        <f>'التسعير'!$F33+('التسعير'!$F33*'التكاليف الإجمالية'!L4)</f>
        <v>8.75</v>
      </c>
      <c r="H33" s="14">
        <f>'التسعير'!$F33-'التسعير'!$E33-'التسعير'!$D33-'التسعير'!$C33</f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12" t="s">
        <v>64</v>
      </c>
      <c r="B34" s="13"/>
      <c r="C34" s="14">
        <f>'التسعير'!$B34+('التسعير'!$B34*('التكاليف الإجمالية'!J14+'التكاليف الإجمالية'!J17))</f>
        <v>0</v>
      </c>
      <c r="D34" s="14">
        <f>'التسعير'!$C34*'التكاليف الإجمالية'!J2</f>
        <v>0</v>
      </c>
      <c r="E34" s="14">
        <f>'التكاليف الإجمالية'!L2</f>
        <v>7</v>
      </c>
      <c r="F34" s="14">
        <f>'التسعير'!$C34+('التسعير'!$C34*'التكاليف الإجمالية'!J4)+'التسعير'!$D34+'التسعير'!$E34</f>
        <v>7</v>
      </c>
      <c r="G34" s="15">
        <f>'التسعير'!$F34+('التسعير'!$F34*'التكاليف الإجمالية'!L4)</f>
        <v>8.75</v>
      </c>
      <c r="H34" s="14">
        <f>'التسعير'!$F34-'التسعير'!$E34-'التسعير'!$D34-'التسعير'!$C34</f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1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8.0"/>
    <col customWidth="1" min="2" max="2" width="17.86"/>
    <col customWidth="1" min="3" max="3" width="17.29"/>
    <col customWidth="1" min="4" max="4" width="24.86"/>
    <col customWidth="1" min="5" max="5" width="17.43"/>
    <col customWidth="1" min="6" max="6" width="16.86"/>
    <col customWidth="1" min="7" max="7" width="25.0"/>
    <col customWidth="1" min="8" max="26" width="8.71"/>
  </cols>
  <sheetData>
    <row r="1" ht="27.75" customHeight="1">
      <c r="A1" s="18" t="s">
        <v>24</v>
      </c>
      <c r="B1" s="18" t="s">
        <v>65</v>
      </c>
      <c r="C1" s="18" t="s">
        <v>66</v>
      </c>
      <c r="D1" s="18" t="s">
        <v>67</v>
      </c>
      <c r="E1" s="18" t="s">
        <v>68</v>
      </c>
      <c r="F1" s="18" t="s">
        <v>69</v>
      </c>
      <c r="G1" s="18" t="s">
        <v>70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20.25" customHeight="1">
      <c r="A2" s="20" t="s">
        <v>32</v>
      </c>
      <c r="B2" s="21">
        <f>'التسعير'!F2</f>
        <v>12.0372</v>
      </c>
      <c r="C2" s="22">
        <v>13.0</v>
      </c>
      <c r="D2" s="22">
        <v>13.0</v>
      </c>
      <c r="E2" s="22">
        <v>12.0</v>
      </c>
      <c r="F2" s="22">
        <v>11.0</v>
      </c>
      <c r="G2" s="23">
        <f t="shared" ref="G2:G30" si="1">AVERAGE(C2:F2)</f>
        <v>12.25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4.25" customHeight="1">
      <c r="A3" s="20" t="s">
        <v>33</v>
      </c>
      <c r="B3" s="21">
        <f>'التسعير'!F3</f>
        <v>14.196</v>
      </c>
      <c r="C3" s="22">
        <v>13.0</v>
      </c>
      <c r="D3" s="22">
        <v>15.0</v>
      </c>
      <c r="E3" s="22">
        <v>15.0</v>
      </c>
      <c r="F3" s="22">
        <v>12.0</v>
      </c>
      <c r="G3" s="23">
        <f t="shared" si="1"/>
        <v>13.75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4.25" customHeight="1">
      <c r="A4" s="20" t="s">
        <v>34</v>
      </c>
      <c r="B4" s="21">
        <f>'التسعير'!F4</f>
        <v>12.0372</v>
      </c>
      <c r="C4" s="22">
        <v>13.0</v>
      </c>
      <c r="D4" s="22">
        <v>12.0</v>
      </c>
      <c r="E4" s="22">
        <v>13.0</v>
      </c>
      <c r="F4" s="22">
        <v>11.0</v>
      </c>
      <c r="G4" s="23">
        <f t="shared" si="1"/>
        <v>12.25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4.25" customHeight="1">
      <c r="A5" s="20" t="s">
        <v>35</v>
      </c>
      <c r="B5" s="21">
        <f>'التسعير'!F5</f>
        <v>50.176</v>
      </c>
      <c r="C5" s="22">
        <v>49.0</v>
      </c>
      <c r="D5" s="22">
        <v>45.0</v>
      </c>
      <c r="E5" s="22">
        <v>54.0</v>
      </c>
      <c r="F5" s="22">
        <v>55.0</v>
      </c>
      <c r="G5" s="23">
        <f t="shared" si="1"/>
        <v>50.75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4.25" customHeight="1">
      <c r="A6" s="20" t="s">
        <v>36</v>
      </c>
      <c r="B6" s="21">
        <f>'التسعير'!F6</f>
        <v>13.4764</v>
      </c>
      <c r="C6" s="22">
        <v>12.0</v>
      </c>
      <c r="D6" s="22">
        <v>10.0</v>
      </c>
      <c r="E6" s="22">
        <v>11.0</v>
      </c>
      <c r="F6" s="22">
        <v>9.0</v>
      </c>
      <c r="G6" s="23">
        <f t="shared" si="1"/>
        <v>10.5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4.25" customHeight="1">
      <c r="A7" s="20" t="s">
        <v>37</v>
      </c>
      <c r="B7" s="21">
        <f>'التسعير'!F7</f>
        <v>14.196</v>
      </c>
      <c r="C7" s="22">
        <v>0.0</v>
      </c>
      <c r="D7" s="22"/>
      <c r="E7" s="22"/>
      <c r="F7" s="22"/>
      <c r="G7" s="23">
        <f t="shared" si="1"/>
        <v>0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4.25" customHeight="1">
      <c r="A8" s="20" t="s">
        <v>38</v>
      </c>
      <c r="B8" s="21">
        <f>'التسعير'!F8</f>
        <v>12.0372</v>
      </c>
      <c r="C8" s="22">
        <v>0.0</v>
      </c>
      <c r="D8" s="22"/>
      <c r="E8" s="22"/>
      <c r="F8" s="22"/>
      <c r="G8" s="23">
        <f t="shared" si="1"/>
        <v>0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4.25" customHeight="1">
      <c r="A9" s="20" t="s">
        <v>39</v>
      </c>
      <c r="B9" s="21">
        <f>'التسعير'!F9</f>
        <v>29.3076</v>
      </c>
      <c r="C9" s="22">
        <v>0.0</v>
      </c>
      <c r="D9" s="22"/>
      <c r="E9" s="22"/>
      <c r="F9" s="22"/>
      <c r="G9" s="23">
        <f t="shared" si="1"/>
        <v>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4.25" customHeight="1">
      <c r="A10" s="20" t="s">
        <v>40</v>
      </c>
      <c r="B10" s="21">
        <f>'التسعير'!F10</f>
        <v>11.3176</v>
      </c>
      <c r="C10" s="22">
        <v>0.0</v>
      </c>
      <c r="D10" s="22"/>
      <c r="E10" s="22"/>
      <c r="F10" s="22"/>
      <c r="G10" s="23">
        <f t="shared" si="1"/>
        <v>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4.25" customHeight="1">
      <c r="A11" s="20" t="s">
        <v>41</v>
      </c>
      <c r="B11" s="21">
        <f>'التسعير'!F11</f>
        <v>23.5508</v>
      </c>
      <c r="C11" s="22">
        <v>0.0</v>
      </c>
      <c r="D11" s="22"/>
      <c r="E11" s="22"/>
      <c r="F11" s="22"/>
      <c r="G11" s="23">
        <f t="shared" si="1"/>
        <v>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4.25" customHeight="1">
      <c r="A12" s="20" t="s">
        <v>42</v>
      </c>
      <c r="B12" s="21">
        <f>'التسعير'!F12</f>
        <v>13.4764</v>
      </c>
      <c r="C12" s="19">
        <v>0.0</v>
      </c>
      <c r="D12" s="19"/>
      <c r="E12" s="19"/>
      <c r="F12" s="19"/>
      <c r="G12" s="23">
        <f t="shared" si="1"/>
        <v>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4.25" customHeight="1">
      <c r="A13" s="20" t="s">
        <v>43</v>
      </c>
      <c r="B13" s="21">
        <f>'التسعير'!F13</f>
        <v>14.9156</v>
      </c>
      <c r="C13" s="19">
        <v>0.0</v>
      </c>
      <c r="D13" s="19"/>
      <c r="E13" s="19"/>
      <c r="F13" s="19"/>
      <c r="G13" s="23">
        <f t="shared" si="1"/>
        <v>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4.25" customHeight="1">
      <c r="A14" s="20" t="s">
        <v>44</v>
      </c>
      <c r="B14" s="21">
        <f>'التسعير'!F14</f>
        <v>9.8784</v>
      </c>
      <c r="C14" s="19">
        <v>0.0</v>
      </c>
      <c r="D14" s="19"/>
      <c r="E14" s="19"/>
      <c r="F14" s="19"/>
      <c r="G14" s="23">
        <f t="shared" si="1"/>
        <v>0</v>
      </c>
      <c r="H14" s="19"/>
      <c r="I14" s="19"/>
      <c r="J14" s="24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4.25" customHeight="1">
      <c r="A15" s="20" t="s">
        <v>45</v>
      </c>
      <c r="B15" s="21">
        <f>'التسعير'!F15</f>
        <v>11.3176</v>
      </c>
      <c r="C15" s="19">
        <v>0.0</v>
      </c>
      <c r="D15" s="19"/>
      <c r="E15" s="19"/>
      <c r="F15" s="19"/>
      <c r="G15" s="23">
        <f t="shared" si="1"/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4.25" customHeight="1">
      <c r="A16" s="20" t="s">
        <v>46</v>
      </c>
      <c r="B16" s="21">
        <f>'التسعير'!F16</f>
        <v>9.8784</v>
      </c>
      <c r="C16" s="19">
        <v>0.0</v>
      </c>
      <c r="D16" s="19"/>
      <c r="E16" s="19"/>
      <c r="F16" s="19"/>
      <c r="G16" s="23">
        <f t="shared" si="1"/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4.25" customHeight="1">
      <c r="A17" s="20" t="s">
        <v>47</v>
      </c>
      <c r="B17" s="21">
        <f>'التسعير'!F17</f>
        <v>32.186</v>
      </c>
      <c r="C17" s="19">
        <v>0.0</v>
      </c>
      <c r="D17" s="19"/>
      <c r="E17" s="19"/>
      <c r="F17" s="19"/>
      <c r="G17" s="23">
        <f t="shared" si="1"/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4.25" customHeight="1">
      <c r="A18" s="20" t="s">
        <v>48</v>
      </c>
      <c r="B18" s="21">
        <f>'التسعير'!F18</f>
        <v>86.156</v>
      </c>
      <c r="C18" s="19">
        <v>0.0</v>
      </c>
      <c r="D18" s="19"/>
      <c r="E18" s="19"/>
      <c r="F18" s="19"/>
      <c r="G18" s="23">
        <f t="shared" si="1"/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4.25" customHeight="1">
      <c r="A19" s="20" t="s">
        <v>49</v>
      </c>
      <c r="B19" s="21">
        <f>'التسعير'!F19</f>
        <v>10.598</v>
      </c>
      <c r="C19" s="19">
        <v>0.0</v>
      </c>
      <c r="D19" s="19"/>
      <c r="E19" s="19"/>
      <c r="F19" s="19"/>
      <c r="G19" s="23">
        <f t="shared" si="1"/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4.25" customHeight="1">
      <c r="A20" s="20" t="s">
        <v>50</v>
      </c>
      <c r="B20" s="21">
        <f>'التسعير'!F20</f>
        <v>14.196</v>
      </c>
      <c r="C20" s="19">
        <v>0.0</v>
      </c>
      <c r="D20" s="19"/>
      <c r="E20" s="19"/>
      <c r="F20" s="19"/>
      <c r="G20" s="23">
        <f t="shared" si="1"/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4.25" customHeight="1">
      <c r="A21" s="20" t="s">
        <v>51</v>
      </c>
      <c r="B21" s="21">
        <f>'التسعير'!F21</f>
        <v>12.0372</v>
      </c>
      <c r="C21" s="19">
        <v>0.0</v>
      </c>
      <c r="D21" s="19"/>
      <c r="E21" s="19"/>
      <c r="F21" s="19"/>
      <c r="G21" s="23">
        <f t="shared" si="1"/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4.25" customHeight="1">
      <c r="A22" s="20" t="s">
        <v>52</v>
      </c>
      <c r="B22" s="21">
        <f>'التسعير'!F22</f>
        <v>10.598</v>
      </c>
      <c r="C22" s="19">
        <v>0.0</v>
      </c>
      <c r="D22" s="19"/>
      <c r="E22" s="19"/>
      <c r="F22" s="19"/>
      <c r="G22" s="23">
        <f t="shared" si="1"/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4.25" customHeight="1">
      <c r="A23" s="20" t="s">
        <v>53</v>
      </c>
      <c r="B23" s="21">
        <f>'التسعير'!F23</f>
        <v>12.7568</v>
      </c>
      <c r="C23" s="19">
        <v>0.0</v>
      </c>
      <c r="D23" s="19"/>
      <c r="E23" s="19"/>
      <c r="F23" s="19"/>
      <c r="G23" s="23">
        <f t="shared" si="1"/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4.25" customHeight="1">
      <c r="A24" s="20" t="s">
        <v>54</v>
      </c>
      <c r="B24" s="21">
        <f>'التسعير'!F24</f>
        <v>57.372</v>
      </c>
      <c r="C24" s="19">
        <v>0.0</v>
      </c>
      <c r="D24" s="19"/>
      <c r="E24" s="19"/>
      <c r="F24" s="19"/>
      <c r="G24" s="23">
        <f t="shared" si="1"/>
        <v>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4.25" customHeight="1">
      <c r="A25" s="20" t="s">
        <v>55</v>
      </c>
      <c r="B25" s="21">
        <f>'التسعير'!F25</f>
        <v>366.8</v>
      </c>
      <c r="C25" s="19">
        <v>0.0</v>
      </c>
      <c r="D25" s="19"/>
      <c r="E25" s="19"/>
      <c r="F25" s="19"/>
      <c r="G25" s="23">
        <f t="shared" si="1"/>
        <v>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4.25" customHeight="1">
      <c r="A26" s="20" t="s">
        <v>56</v>
      </c>
      <c r="B26" s="21">
        <f>'التسعير'!F26</f>
        <v>7</v>
      </c>
      <c r="C26" s="19">
        <v>0.0</v>
      </c>
      <c r="D26" s="19"/>
      <c r="E26" s="19"/>
      <c r="F26" s="19"/>
      <c r="G26" s="23">
        <f t="shared" si="1"/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4.25" customHeight="1">
      <c r="A27" s="20" t="s">
        <v>57</v>
      </c>
      <c r="B27" s="21">
        <f>'التسعير'!F27</f>
        <v>7</v>
      </c>
      <c r="C27" s="19">
        <v>0.0</v>
      </c>
      <c r="D27" s="19"/>
      <c r="E27" s="19"/>
      <c r="F27" s="19"/>
      <c r="G27" s="23">
        <f t="shared" si="1"/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4.25" customHeight="1">
      <c r="A28" s="20" t="s">
        <v>58</v>
      </c>
      <c r="B28" s="21">
        <f>'التسعير'!F28</f>
        <v>7</v>
      </c>
      <c r="C28" s="19">
        <v>0.0</v>
      </c>
      <c r="D28" s="19"/>
      <c r="E28" s="19"/>
      <c r="F28" s="19"/>
      <c r="G28" s="23">
        <f t="shared" si="1"/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4.25" customHeight="1">
      <c r="A29" s="20" t="s">
        <v>59</v>
      </c>
      <c r="B29" s="21">
        <f>'التسعير'!F29</f>
        <v>7</v>
      </c>
      <c r="C29" s="19">
        <v>0.0</v>
      </c>
      <c r="D29" s="19"/>
      <c r="E29" s="19"/>
      <c r="F29" s="19"/>
      <c r="G29" s="23">
        <f t="shared" si="1"/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4.25" customHeight="1">
      <c r="A30" s="20" t="s">
        <v>60</v>
      </c>
      <c r="B30" s="21">
        <f>'التسعير'!F30</f>
        <v>7</v>
      </c>
      <c r="C30" s="19">
        <v>0.0</v>
      </c>
      <c r="D30" s="19"/>
      <c r="E30" s="19"/>
      <c r="F30" s="19"/>
      <c r="G30" s="23">
        <f t="shared" si="1"/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4.2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4.2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4.2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4.2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4.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4.2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4.2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4.2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4.2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4.2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4.2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4.2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4.2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4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4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4.2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4.2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4.2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4.2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4.2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4.2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4.2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4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4.2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4.2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4.2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4.2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4.2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4.2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4.2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4.2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4.2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4.2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4.2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4.2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4.2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4.2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4.2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4.2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4.2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4.2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4.2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4.2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4.2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4.2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4.2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4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4.2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4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4.2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4.2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4.2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4.2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4.2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4.2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4.2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4.2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4.2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4.2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4.2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4.2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4.2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4.2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4.2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4.2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4.2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4.2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4.2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4.2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4.2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4.2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4.2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4.2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4.2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4.2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4.2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4.2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4.2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4.2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4.2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4.2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4.2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4.2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4.2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4.2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4.2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4.2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4.2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4.2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4.2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4.2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4.2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4.2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4.2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4.2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4.2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4.2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4.2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4.2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4.2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4.2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4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4.2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4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4.2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4.2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4.2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4.2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4.2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4.2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4.2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4.2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4.2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4.2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4.2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4.2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4.2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4.2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4.2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4.2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4.2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4.2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4.2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4.2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4.2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4.2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4.2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4.2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4.2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4.2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4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4.2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4.2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4.2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4.2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4.2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4.2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4.2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4.2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4.2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4.2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4.2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4.2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4.2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4.2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4.2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4.2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4.2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4.2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4.2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4.2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4.2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4.2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4.2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4.2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4.2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4.2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4.2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4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4.2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4.2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4.2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4.2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4.2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4.2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4.2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4.2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4.2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4.2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4.2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4.2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4.2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4.2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4.2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4.2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4.2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4.2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4.2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4.2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4.2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4.2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4.2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4.2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4.2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4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4.2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4.2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4.2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4.2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4.2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4.2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4.2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4.2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4.2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4.2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4.2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4.2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4.2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4.2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4.2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4.2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4.2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4.2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4.2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4.2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4.2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4.2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4.2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4.2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4.2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4.2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4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4.2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4.2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4.2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4.2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4.2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4.2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4.2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4.2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4.2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4.2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4.2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4.2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4.2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4.2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4.2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4.2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4.2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4.2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4.2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4.2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4.2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4.2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4.2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4.2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4.2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4.2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4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4.2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4.2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4.2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4.2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4.2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4.2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4.2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4.2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4.2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4.2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4.2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4.2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4.2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4.2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4.2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4.2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4.2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4.2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4.2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4.2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4.2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4.2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4.2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4.2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4.2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4.2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4.2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4.2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4.2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4.2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4.2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4.2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4.2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4.2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4.2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4.2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4.2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4.2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4.2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4.2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4.2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4.2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4.2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4.2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4.2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4.2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4.2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4.2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4.2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4.2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4.2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4.2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4.2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4.2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4.2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4.2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4.2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4.2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4.2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4.2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4.2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4.2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4.2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4.2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4.2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4.2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4.2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4.2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4.2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4.2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4.2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4.2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4.2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4.2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4.2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4.2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4.2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4.2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4.2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4.2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4.2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4.2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4.2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4.2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4.2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4.2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4.2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4.2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4.2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4.2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4.2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4.2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4.2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4.2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4.2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4.2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4.2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4.2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4.2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4.2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4.2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4.2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4.2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4.2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4.2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4.2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4.2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4.2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4.2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4.2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4.2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4.2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4.2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4.2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4.2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4.2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4.2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4.2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4.2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4.2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4.2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4.2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4.2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4.2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4.2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4.2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4.2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4.2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4.2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4.2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4.2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4.2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4.2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4.2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4.2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4.2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4.2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4.2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4.2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4.2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4.2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4.2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4.2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4.2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4.2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4.2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4.2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4.2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4.2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4.2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4.2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4.2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4.2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4.2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4.2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4.2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4.2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4.2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4.2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4.2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4.2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4.2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4.2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4.2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4.2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4.2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4.2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4.2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4.2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4.2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4.2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4.2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4.2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4.2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4.2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4.2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4.2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4.2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4.2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4.2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4.2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4.2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4.2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4.2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4.2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4.2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4.2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4.2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4.2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4.2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4.2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4.2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4.2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4.2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4.2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4.2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4.2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4.2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4.2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4.2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4.2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4.2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4.2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4.2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4.2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4.2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4.2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4.2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4.2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4.2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4.2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4.2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4.2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4.2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4.2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4.2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4.2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4.2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4.2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4.2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4.2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4.2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4.2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4.2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4.2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4.2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4.2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4.2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4.2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4.2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4.2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4.2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4.2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4.2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4.2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4.2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4.2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4.2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4.2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4.2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4.2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4.2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4.2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4.2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4.2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4.2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4.2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4.2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4.2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4.2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4.2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4.2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4.2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4.2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4.2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4.2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4.2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4.2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4.2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4.2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4.2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4.2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4.2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4.2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4.2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4.2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4.2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4.2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4.2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4.2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4.2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4.2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4.2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4.2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4.2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4.2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4.2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4.2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4.2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4.2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4.2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4.2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4.2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4.2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4.2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4.2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4.2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4.2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4.2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4.2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4.2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4.2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4.2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4.2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4.2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4.2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4.2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4.2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4.2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4.2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4.2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4.2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4.2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4.2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4.2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4.2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4.2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4.2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4.2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4.2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4.2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4.2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4.2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4.2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4.2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4.2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4.2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4.2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4.2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4.2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4.2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4.2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4.2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4.2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4.2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4.2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4.2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4.2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4.2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4.2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4.2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4.2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4.2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4.2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4.2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4.2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4.2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4.2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4.2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4.2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4.2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4.2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4.2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4.2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4.2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4.2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4.2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4.2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4.2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4.2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4.2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4.2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4.2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4.2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4.2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4.2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4.2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4.2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4.2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4.2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4.2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4.2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4.2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4.2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4.2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4.2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4.2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4.2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4.2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4.2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4.2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4.2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4.2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4.2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4.2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4.2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4.2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4.2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4.2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4.2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4.2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4.2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4.2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4.2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4.2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4.2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4.2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4.2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4.2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4.2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4.2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4.2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4.2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4.2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4.2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4.2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4.2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4.2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4.2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4.2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4.2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4.2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4.2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4.2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4.2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4.2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4.2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4.2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4.2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4.2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4.2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4.2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4.2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4.2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4.2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4.2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4.2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4.2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4.2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4.2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4.2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4.2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4.2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4.2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4.2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4.2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4.2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4.2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4.2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4.2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4.2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4.2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4.2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4.2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4.2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4.2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4.2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4.2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4.2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4.2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4.2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4.2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4.2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4.2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4.2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4.2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4.2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4.2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4.2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4.2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4.2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4.2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4.2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4.2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4.2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4.2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4.2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4.2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4.2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4.2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4.2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4.2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4.2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4.2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4.2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4.2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4.2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4.2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4.2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4.2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4.2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4.2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4.2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4.2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4.2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4.2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4.2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4.2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4.2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4.2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4.2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4.2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4.2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4.2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4.2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4.2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4.2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4.2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4.2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4.2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4.2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4.2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4.2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4.2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4.2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4.2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4.2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4.2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4.2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4.2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4.2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4.2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4.2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4.2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4.2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4.2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4.2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4.2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4.2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4.2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4.2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4.2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4.2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4.2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4.2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4.2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4.2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4.2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4.2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4.2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4.2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4.2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4.2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4.2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4.2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4.2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4.2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4.2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4.2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4.2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4.2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4.2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4.2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4.2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4.2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4.2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4.2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4.2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4.2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4.2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4.2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4.2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4.2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4.2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4.2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4.2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4.2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4.2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4.2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4.2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4.2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4.2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4.2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4.2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4.2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4.2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4.2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4.2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4.2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4.2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4.2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4.2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4.2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4.2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4.2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4.2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4.2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4.2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4.2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4.2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4.2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4.2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4.2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4.2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4.2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4.2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4.2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4.2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4.2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4.2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4.2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4.2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4.2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4.2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4.2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4.2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4.2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4.2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4.2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4.2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4.2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4.2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4.2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4.2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4.2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4.2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4.2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4.2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4.2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4.2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4.2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4.2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4.2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4.2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4.2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4.2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4.2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4.2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4.2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4.2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4.2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4.2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4.2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4.2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4.2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4.2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4.2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4.2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4.2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4.2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4.2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4.2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4.2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4.2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4.2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4.2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4.2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4.2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4.2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4.2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4.2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4.2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4.2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4.2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4.2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4.2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4.2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4.2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4.2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4.2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4.2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4.2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4.2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4.2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4.2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4.2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4.2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4.2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4.2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4.2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4.2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4.2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4.2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4.2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4.2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4.2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4.2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4.2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4.2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4.2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4.2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4.2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4.2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4.2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4.2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4.2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4.2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4.2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4.2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4.2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4.2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4.2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4.2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4.2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4.2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4.2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4.2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4.2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4.2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4.2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4.2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4.2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4.2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4.2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4.2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4.2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4.2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4.2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4.2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4.2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4.2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4.2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4.2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4.2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4.2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4.2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4.2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4.2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4.2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4.2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4.2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4.2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4.2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4.2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4.2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4.2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4.2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4.2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4.2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4.2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4.2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4.2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4.2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4.2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4.2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4.2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4.2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4.2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4.2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4.2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4.2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4.2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4.2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4.2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4.2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4.2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4.2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4.2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4.2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4.2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4.2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2022-01-25T22:12:03Z</dcterms:created>
  <dc:creator>abuqu</dc:creator>
</cp:coreProperties>
</file>